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_Technicko-správní\_společné\OPaRS\_D1A\2025\Třebíč\II_400 k. I_38_Zvěrkovice_hr. kr\"/>
    </mc:Choice>
  </mc:AlternateContent>
  <bookViews>
    <workbookView xWindow="0" yWindow="0" windowWidth="0" windowHeight="0"/>
  </bookViews>
  <sheets>
    <sheet name="Rekapitulace" sheetId="4" r:id="rId1"/>
    <sheet name="SO 000" sheetId="2" r:id="rId2"/>
    <sheet name="SO 100" sheetId="3" r:id="rId3"/>
  </sheets>
  <calcPr/>
</workbook>
</file>

<file path=xl/calcChain.xml><?xml version="1.0" encoding="utf-8"?>
<calcChain xmlns="http://schemas.openxmlformats.org/spreadsheetml/2006/main">
  <c i="4" l="1" r="E11"/>
  <c r="D11"/>
  <c r="C11"/>
  <c r="E10"/>
  <c r="D10"/>
  <c r="C10"/>
  <c r="C7"/>
  <c r="C6"/>
  <c i="3" r="I3"/>
  <c r="I108"/>
  <c r="O117"/>
  <c r="I117"/>
  <c r="O113"/>
  <c r="I113"/>
  <c r="O109"/>
  <c r="I109"/>
  <c r="I95"/>
  <c r="O104"/>
  <c r="I104"/>
  <c r="O100"/>
  <c r="I100"/>
  <c r="O96"/>
  <c r="I96"/>
  <c r="I58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I17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2" r="I3"/>
  <c r="I8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<sst xmlns="http://schemas.openxmlformats.org/spreadsheetml/2006/main">
  <si>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</si>
  <si>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</si>
  <si>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</si>
  <si>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2025 Třebíč - II/400 - k. I/38 - Zvěrkovice - hr. kr.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</si>
  <si>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</si>
  <si>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</si>
  <si>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</si>
  <si>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</si>
  <si>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</si>
  <si>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</si>
  <si>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</si>
  <si>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</si>
  <si>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</si>
  <si>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100</t>
  </si>
  <si>
    <t>Komunikace</t>
  </si>
  <si>
    <t>Soupis prací objektu</t>
  </si>
  <si>
    <t>S</t>
  </si>
  <si>
    <t>Stavba:</t>
  </si>
  <si>
    <t>2025 Třebíč</t>
  </si>
  <si>
    <t>II/400 - k. I/38 - Zvěrkovice - hr. kr.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</si>
  <si>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</si>
  <si>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</si>
  <si>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</si>
  <si>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</si>
  <si>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</si>
  <si>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</si>
  <si>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</si>
  <si>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</si>
  <si>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</si>
  <si>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</si>
  <si>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</si>
  <si>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</si>
  <si>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</si>
  <si>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</si>
  <si>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</si>
  <si>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</si>
  <si>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</si>
  <si>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</si>
  <si>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</si>
  <si>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</si>
  <si>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</si>
  <si>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</si>
  <si>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VV</t>
  </si>
  <si>
    <t>1,0 = 1,000 [A]</t>
  </si>
  <si>
    <t>TS</t>
  </si>
  <si>
    <t>Položka zahrnuje:
- veškeré náklady spojené s objednatelem požadovanými zkouškami
Položka nezahrnuje:
- x</t>
  </si>
  <si>
    <t>02710</t>
  </si>
  <si>
    <t>POMOC PRÁCE ZŘÍZ NEBO ZAJIŠŤ OBJÍŽĎKY A PŘÍSTUP CESTY</t>
  </si>
  <si>
    <t>Projednání uzavírky a nařízení objíždky s úřady a PČR</t>
  </si>
  <si>
    <t>Položka zahrnuje:
- veškeré náklady spojené se zřízením nebo zajištěním objížďky a přístupové cesty
Položka nezahrnuje:
- x</t>
  </si>
  <si>
    <t>02720</t>
  </si>
  <si>
    <t>POMOC PRÁCE ZŘÍZ NEBO ZAJIŠŤ REGULACI A OCHRANU DOPRAVY</t>
  </si>
  <si>
    <t>Veškeré přechodné svislé i vodorovné dopravní značení, dopravní zařízení, výstražné vozíky, montáž, demontáž, pronájem, pravidelnou kontrolu, údržbu, servis, přemisťování, přeznačování a manipulaci s nimi</t>
  </si>
  <si>
    <t>Položka zahrnuje:
- veškeré náklady spojené s objednatelem požadovanými zařízeními
Položka nezahrnuje:
- x</t>
  </si>
  <si>
    <t>02911</t>
  </si>
  <si>
    <t>OSTATNÍ POŽADAVKY - ZEMĚMĚŘICKÉ ZAMĚŘENÍ</t>
  </si>
  <si>
    <t>pro realizaci stavby</t>
  </si>
  <si>
    <t>Položka zahrnuje:
- veškeré náklady spojené s objednatelem požadovanými pracemi
Položka nezahrnuje:
- x</t>
  </si>
  <si>
    <t>1</t>
  </si>
  <si>
    <t>vytýčení inženýrských sítí</t>
  </si>
  <si>
    <t>02944</t>
  </si>
  <si>
    <t>OSTAT POŽADAVKY - DOKUMENTACE SKUTEČ PROVEDENÍ V DIGIT FORMĚ</t>
  </si>
  <si>
    <t>Včetně dokadů pro DTM Kraje Vysočina a Závěrečnou zprávu</t>
  </si>
  <si>
    <t>Položka zahrnuje: 
- kompletní zeměměřičské práce a činnosti spojené se zaměřením a vyhotovením všech dokončených dílčích částí stavby, včetně po celkovém dokončení stavby zakrytých částí. Vyhotovení geodetické dokumentace skutečného provedení, svojí podrobností, obsahem, přesností, náležitostmi, formou prezentace musí být v souladu s požadavky, vycházející s aktuálně platné legislativy. 
Položka nezahrnuje: 
- x</t>
  </si>
  <si>
    <t>02991</t>
  </si>
  <si>
    <t>OSTATNÍ POŽADAVKY - INFORMAČNÍ TABULE</t>
  </si>
  <si>
    <t>KUS</t>
  </si>
  <si>
    <t>Informační tabule bude na stavbě umístěna po celou dobu výstavby, rozměry 2.500,0 x 1.1750,0 mm, text dle mauálu KSÚSV p.o.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</si>
  <si>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</si>
  <si>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014102</t>
  </si>
  <si>
    <t>POPLATKY ZA SKLÁDKU</t>
  </si>
  <si>
    <t>T</t>
  </si>
  <si>
    <t>zemina 1.800,0 kg/m3, stržení krajnic, vyčištění příkopů</t>
  </si>
  <si>
    <t>krajnice 1039,2*0,05*1,8 = 93,528 [A]_x000d_
příkopy 2102,4*0,05*1,8 = 189,216 [B]_x000d_
Mezisoučet = 282,744 [C]</t>
  </si>
  <si>
    <t>Položka zahrnuje:
- veškeré poplatky provozovateli skládky související s uložením odpadu na skládce.
Položka nezahrnuje:
- x</t>
  </si>
  <si>
    <t>2</t>
  </si>
  <si>
    <t>Kamenivo zemina 2.000,0 kg/m3, sanace krajů vozovky</t>
  </si>
  <si>
    <t>extravilán - sanace (830,0*5,6+902,0*5,5)*0,5*0,3*2,0 = 2882,700 [A]_x000d_
intravilán - sanace 650,0*6,5*0,5*0,05*2,0 = 211,250 [B]_x000d_
Mezisoučet = 3093,950 [C]</t>
  </si>
  <si>
    <t>Zemní práce</t>
  </si>
  <si>
    <t>113132</t>
  </si>
  <si>
    <t>ODSTRANĚNÍ KRYTU ZPEVNĚNÝCH PLOCH S ASFALT POJIVEM, ODVOZ DO 2KM</t>
  </si>
  <si>
    <t>M3</t>
  </si>
  <si>
    <t>Dočasné odstranění materiálu, bude použit zpět do stavby, předpoklad 30,0% plochy v extravilánu, čerpání se souhlasem TDS</t>
  </si>
  <si>
    <t>extravilán (850,0*5,6+902,0*5,5)*0,2*0,3 = 583,260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</si>
  <si>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</si>
  <si>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11360</t>
  </si>
  <si>
    <t>ROZRYTÍ VOZOVKY</t>
  </si>
  <si>
    <t>M2</t>
  </si>
  <si>
    <t>intravilán 650,0*6,5 = 4225,000 [A]</t>
  </si>
  <si>
    <t>Položka zahrnuje:
- potřebné mechanizmy a odklizení přebytečného materiálu
Položka nezahrnuje:
- x</t>
  </si>
  <si>
    <t>113721</t>
  </si>
  <si>
    <t>FRÉZOVÁNÍ ZPEVNĚNÝCH PLOCH ASFALTOVÝCH, ODVOZ DO 1KM</t>
  </si>
  <si>
    <t>materiál bude použit na krajnice nebo přidán k RS</t>
  </si>
  <si>
    <t>zápichy (5,7*2,0+6,5)*0,04*2,0 = 1,432 [A]_x000d_
most 400-001 20,0*5,5*0,04 = 4,400 [B]_x000d_
intravilán 650,0*6,5*0,04-70,912 = 98,088 [C]_x000d_
Mezisoučet = 103,920 [D]</t>
  </si>
  <si>
    <t>113724</t>
  </si>
  <si>
    <t>FRÉZOVÁNÍ ZPEVNĚNÝCH PLOCH ASFALTOVÝCH, ODVOZ DO 5KM</t>
  </si>
  <si>
    <t>Odfrézovaný materiál bude odvezen n skládku KSÚSV p.o.</t>
  </si>
  <si>
    <t>174,832-(830,0+902,0)*2,0*0,3*0,1 = 70,912 [A]</t>
  </si>
  <si>
    <t>122731</t>
  </si>
  <si>
    <t>ODKOPÁVKY A PROKOPÁVKY OBECNÉ TŘ. I, ODVOZ DO 1KM</t>
  </si>
  <si>
    <t>Odebrání rozemletého materiáluv intravilánua převoz po stavbě pro zpětné použití</t>
  </si>
  <si>
    <t>650,0*6,5*0,06 = 253,500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</si>
  <si>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</si>
  <si>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123738</t>
  </si>
  <si>
    <t>ODKOP PRO SPOD STAVBU SILNIC A ŽELEZNIC TŘ. I, ODVOZ DO 20KM</t>
  </si>
  <si>
    <t>Sanace krajů vozovky, předpoklad 5,0% plochy v intravilánu a 30,0% plochy v extravilánu, čerpání se souhlasem TDS</t>
  </si>
  <si>
    <t>extravilán (850,0*5,6+902,0*5,5)*0,5*0,3 = 1458,150 [A]_x000d_
intravilán - sanace 650,0*6,5*0,5*0,05 = 105,625 [B]_x000d_
Mezisoučet = 1563,775 [D]</t>
  </si>
  <si>
    <t>12922</t>
  </si>
  <si>
    <t>ČIŠTĚNÍ KRAJNIC OD NÁNOSU TL. DO 100MM</t>
  </si>
  <si>
    <t>extravilán (830,0*2,0+902,0*2,0)*0,3 = 1039,200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</si>
  <si>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</si>
  <si>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</si>
  <si>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</si>
  <si>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M</t>
  </si>
  <si>
    <t>čerpání se souhlasem TDS</t>
  </si>
  <si>
    <t>850,0*2,0*0,6+902,0*2,0*0,6 = 2102,400 [A]</t>
  </si>
  <si>
    <t>17120</t>
  </si>
  <si>
    <t>ULOŽENÍ SYPANINY DO NÁSYPŮ A NA SKLÁDKY BEZ ZHUTNĚNÍ</t>
  </si>
  <si>
    <t>Vrácení odstraněných HAV pro provedení sanací zpět pro RS CA</t>
  </si>
  <si>
    <t>extravilán (850,0*5,6+902,0*5,5)*0,2*0,3 = 583,260 [A]_x000d_
intravilán 650,0*6,5*0,06 = 253,500 [B]_x000d_
Mezisoučet = 836,760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</si>
  <si>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</si>
  <si>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</si>
  <si>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</si>
  <si>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reprofilace a zhutnění přehrnutého materiálu</t>
  </si>
  <si>
    <t>intravilán 650,0*6,5 = 4225,000 [A]_x000d_
extravilán 850,0*5,8+902,0*5,7 = 10071,400 [B]_x000d_
Mezisoučet = 14296,400 [C]</t>
  </si>
  <si>
    <t>Položka zahrnuje:
- úpravu pláně včetně vyrovnání výškových rozdílů. Míru zhutnění určuje projekt.
Položka nezahrnuje:
- x</t>
  </si>
  <si>
    <t>5</t>
  </si>
  <si>
    <t>56330</t>
  </si>
  <si>
    <t>VOZOVKOVÉ VRSTVY ZE ŠTĚRKODRTI</t>
  </si>
  <si>
    <t>sanace krajů vozovky, předpoklad 5,0% v intravilánu a 30,0% plochy v extravilánu, ŠD f 0/32, čerpání se souhlasem TDS</t>
  </si>
  <si>
    <t>extravilán (850,0*5,6+902,0*5,5)*0,25*0,3 = 729,075 [A]_x000d_
intravilán 650,0*6,5*0,25*0,05 = 52,813 [B]_x000d_
Mezisoučet = 781,888 [C]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</si>
  <si>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</si>
  <si>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56335</t>
  </si>
  <si>
    <t>VOZOVKOVÉ VRSTVY ZE ŠTĚRKODRTI TL. DO 250MM</t>
  </si>
  <si>
    <t>sanace krajů vozovky, předpoklad 5,0% v intravilánu a 30,0% plochy v extravilánu, ŠD f 0/63, čerpání se souhlasem TDS</t>
  </si>
  <si>
    <t>extravilán (830,0*5,6+902,0*5,5)*0,3 = 2882,700 [A]_x000d_
intravilán 650,0*6,5*0,05 = 211,250 [B]_x000d_
Mezisoučet = 3093,950 [C]</t>
  </si>
  <si>
    <t>567504</t>
  </si>
  <si>
    <t>VRSTVY PRO OBNOVU A OPRAVY RECYK ZA STUDENA CEM A ASF EMULZÍ</t>
  </si>
  <si>
    <t>"Rozfrézování a recyklace vrstev technologií recyklace za studena dle ČSN 73 6147 ""Recyklace konstrukčních vrstev netuhých vozovek za studena". Recyklace bude provedena s doplněním drobným drceným kamenivem s přídavkem cementu a asfaltové emulze dle ČSN 73 6147._x000d_
RS CA (na místě), tloušťky 150,0 - 300,0 mm, včetně rozfrézování, reprofilace a přehrnutí profilu, včetně průkazních zkoušek._x000d_
Dávkování pojiv bude určeno na základě Průkazních zkoušek, včetně provedení vyrovnávk příčného a podélného sklonu do předepsaných profilů, včetně zhutnění._x000d_
Tloušťka vrstvy dle ČSN 73 6147 150,0 - 300,0 mm._x000d_
Recyklace za studena? RS CA, bude provedena v tloušťce 200,0 mm_x000d_
Na mostu 400-001 nebude provedena recyklace za studena</t>
  </si>
  <si>
    <t>extravilán (830,0*5,8+902,0*5,7)*0,2 = 1991,080 [A]_x000d_
intravilán 650,0*6,5*0,2 = 845,000 [B]_x000d_
Mezisoučet = 2836,080 [C]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</si>
  <si>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</si>
  <si>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</si>
  <si>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</si>
  <si>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včetně výškové úpravy sjezdů odpovídajicích normě na zatrubnění, materiál ze stavby frakce 0/32 v tloušťce 100,0 mm, v případě nedostatku - oproti předpokladu potom ze skladu investora, doprava zhotovitelem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</si>
  <si>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</si>
  <si>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572131</t>
  </si>
  <si>
    <t>INFILTRAČNÍ POSTŘIK ASFALTOVÝ DO 1,5KG/M2</t>
  </si>
  <si>
    <t>včetně posypu drtí na ochranu postřiku 5,0 kg/m2, čerpání se souhlasem TDS</t>
  </si>
  <si>
    <t>extravilán (830,0*5,8+902,0*5,7) = 9955,400 [A]_x000d_
intravilán 650,0*6,5 = 4225,000 [B]_x000d_
Mezisoučet = 14180,400 [C]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</si>
  <si>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</si>
  <si>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</si>
  <si>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</si>
  <si>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spojovací postřik PS-E 0,5 kg/m2</t>
  </si>
  <si>
    <t>extravilán (850,0*5,7+902,0*5,6) = 9896,200 [A]_x000d_
intravilán 650,0*6,5 = 4225,000 [B]_x000d_
zápichy 5,7*2,0*2+6,5 = 29,300 [C]_x000d_
Mezisoučet = 14150,500 [D]</t>
  </si>
  <si>
    <t>574A34</t>
  </si>
  <si>
    <t>ASFALTOVÝ BETON PRO OBRUSNÉ VRSTVY ACO 11+ TL. 40MM</t>
  </si>
  <si>
    <t>extravilán (850,0*5,6+902,0*5,5) = 9721,000 [A]_x000d_
intravilán 650,0*6,5 = 4225,000 [B]_x000d_
zápichy 5,7*2,0*2+6,5 = 29,300 [C]_x000d_
Mezisoučet = 13975,300 [D]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</si>
  <si>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</si>
  <si>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</si>
  <si>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</si>
  <si>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extravilán (830,0*5,7+902,0*5,6) = 9782,200 [A]_x000d_
intravilán 650,0*6,5 = 4225,000 [B]_x000d_
Mezisoučet = 14007,200 [D]</t>
  </si>
  <si>
    <t>58910</t>
  </si>
  <si>
    <t>VÝPLŇ SPAR ASFALTEM</t>
  </si>
  <si>
    <t>6,5+5,7*2+10,0+12,0+8,0+35,0+15,0+8,0+17,0 = 122,900 [A]</t>
  </si>
  <si>
    <t>Položka zahrnuje: 
- dodávku předepsaného materiálu
- vyčištění a výplň spar tímto materiálem
Položka nezahrnuje:
- x</t>
  </si>
  <si>
    <t>8</t>
  </si>
  <si>
    <t>Potrubí</t>
  </si>
  <si>
    <t>89921</t>
  </si>
  <si>
    <t>VÝŠKOVÁ ÚPRAVA POKLOPŮ</t>
  </si>
  <si>
    <t>Čerpání se souhlasem TDS</t>
  </si>
  <si>
    <t>3,0 = 3,000 [A]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</si>
  <si>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</si>
  <si>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</si>
  <si>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</si>
  <si>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9,0 = 9,000 [A]</t>
  </si>
  <si>
    <t>89923</t>
  </si>
  <si>
    <t>VÝŠKOVÁ ÚPRAVA KRYCÍCH HRNCŮ</t>
  </si>
  <si>
    <t>2,0 = 2,000 [A]</t>
  </si>
  <si>
    <t>9</t>
  </si>
  <si>
    <t>Ostatní konstrukce a práce</t>
  </si>
  <si>
    <t>91228</t>
  </si>
  <si>
    <t>SMĚROVÉ SLOUPKY Z PLAST HMOT VČETNĚ ODRAZNÉHO PÁSKU</t>
  </si>
  <si>
    <t>bílé 74,0 = 74,000 [A]_x000d_
červené 8,0 = 8,000 [B]_x000d_
Mezisoučet = 82,000 [C]</t>
  </si>
  <si>
    <t>Položka zahrnuje:
- dodání a osazení sloupku včetně nutných zemních prací
- vnitrostaveništní a mimostaveništní doprava
- odrazky plastové nebo z retroreflexní fólie
Položka nezahrnuje:
- x</t>
  </si>
  <si>
    <t>915111</t>
  </si>
  <si>
    <t>VODOROVNÉ DOPRAVNÍ ZNAČENÍ BARVOU HLADKÉ - DODÁVKA A POKLÁDKA</t>
  </si>
  <si>
    <t>extravilán (850,0+902,0)*2,0*0,125 = 438,000 [A]_x000d_
intravilán 650,0*2,0*0,125+0,5*3,0*25,0+85,0*0,125 = 210,625 [B]_x000d_
Mezisoučet = 648,625 [C]</t>
  </si>
  <si>
    <t>Položka zahrnuje:
- dodání a pokládku nátěrového materiálu
- předznačení a reflexní úpravu
Položka nezahrnuje:
- x
Způsob měření:
- měří se pouze natíraná plocha</t>
  </si>
  <si>
    <t>919111</t>
  </si>
  <si>
    <t>ŘEZÁNÍ ASFALTOVÉHO KRYTU VOZOVEK TL DO 50MM</t>
  </si>
  <si>
    <t>Položka zahrnuje:
- řezání vozovkové vrstvy v předepsané tloušťce
- spotřeba vody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</si>
</sst>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SUM(C10:C11)</f>
        <v>0</v>
      </c>
      <c r="D6" s="3"/>
      <c r="E6" s="3"/>
    </row>
    <row r="7">
      <c r="A7" s="3"/>
      <c r="B7" s="5" t="s">
        <v>5</v>
      </c>
      <c r="C7" s="6">
        <f>SUM(E10:E11)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'SO 000'!I3</f>
        <v>0</v>
      </c>
      <c r="D10" s="10">
        <f>SUMIFS('SO 000'!O:O,'SO 000'!A:A,"P")</f>
        <v>0</v>
      </c>
      <c r="E10" s="10">
        <f>C10+D10</f>
        <v>0</v>
      </c>
    </row>
    <row r="11">
      <c r="A11" s="8" t="s">
        <v>13</v>
      </c>
      <c r="B11" s="9" t="s">
        <v>14</v>
      </c>
      <c r="C11" s="10">
        <f>'SO 100'!I3</f>
        <v>0</v>
      </c>
      <c r="D11" s="10">
        <f>SUMIFS('SO 100'!O:O,'SO 100'!A:A,"P")</f>
        <v>0</v>
      </c>
      <c r="E11" s="10">
        <f>C11+D11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15</v>
      </c>
      <c r="F2" s="16"/>
      <c r="G2" s="16"/>
      <c r="H2" s="16"/>
      <c r="I2" s="16"/>
      <c r="J2" s="18"/>
    </row>
    <row r="3">
      <c r="A3" s="3" t="s">
        <v>16</v>
      </c>
      <c r="B3" s="19" t="s">
        <v>17</v>
      </c>
      <c r="C3" s="20" t="s">
        <v>18</v>
      </c>
      <c r="D3" s="21"/>
      <c r="E3" s="22" t="s">
        <v>19</v>
      </c>
      <c r="F3" s="16"/>
      <c r="G3" s="16"/>
      <c r="H3" s="23" t="s">
        <v>11</v>
      </c>
      <c r="I3" s="24">
        <f>SUMIFS(I8:I36,A8:A36,"SD")</f>
        <v>0</v>
      </c>
      <c r="J3" s="18"/>
      <c r="O3">
        <v>0</v>
      </c>
      <c r="P3">
        <v>2</v>
      </c>
    </row>
    <row r="4">
      <c r="A4" s="3" t="s">
        <v>20</v>
      </c>
      <c r="B4" s="19" t="s">
        <v>21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22</v>
      </c>
      <c r="B5" s="26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7" t="s">
        <v>30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31</v>
      </c>
      <c r="I6" s="7" t="s">
        <v>32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33</v>
      </c>
      <c r="B8" s="31"/>
      <c r="C8" s="32" t="s">
        <v>34</v>
      </c>
      <c r="D8" s="33"/>
      <c r="E8" s="30" t="s">
        <v>35</v>
      </c>
      <c r="F8" s="33"/>
      <c r="G8" s="33"/>
      <c r="H8" s="33"/>
      <c r="I8" s="34">
        <f>SUMIFS(I9:I36,A9:A36,"P")</f>
        <v>0</v>
      </c>
      <c r="J8" s="35"/>
    </row>
    <row r="9">
      <c r="A9" s="36" t="s">
        <v>36</v>
      </c>
      <c r="B9" s="36">
        <v>1</v>
      </c>
      <c r="C9" s="37" t="s">
        <v>37</v>
      </c>
      <c r="D9" s="36" t="s">
        <v>38</v>
      </c>
      <c r="E9" s="38" t="s">
        <v>39</v>
      </c>
      <c r="F9" s="39" t="s">
        <v>40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41</v>
      </c>
      <c r="B10" s="43"/>
      <c r="C10" s="44"/>
      <c r="D10" s="44"/>
      <c r="E10" s="45"/>
      <c r="F10" s="44"/>
      <c r="G10" s="44"/>
      <c r="H10" s="44"/>
      <c r="I10" s="44"/>
      <c r="J10" s="46"/>
    </row>
    <row r="11">
      <c r="A11" s="36" t="s">
        <v>42</v>
      </c>
      <c r="B11" s="43"/>
      <c r="C11" s="44"/>
      <c r="D11" s="44"/>
      <c r="E11" s="47" t="s">
        <v>43</v>
      </c>
      <c r="F11" s="44"/>
      <c r="G11" s="44"/>
      <c r="H11" s="44"/>
      <c r="I11" s="44"/>
      <c r="J11" s="46"/>
    </row>
    <row r="12" ht="60">
      <c r="A12" s="36" t="s">
        <v>44</v>
      </c>
      <c r="B12" s="43"/>
      <c r="C12" s="44"/>
      <c r="D12" s="44"/>
      <c r="E12" s="38" t="s">
        <v>45</v>
      </c>
      <c r="F12" s="44"/>
      <c r="G12" s="44"/>
      <c r="H12" s="44"/>
      <c r="I12" s="44"/>
      <c r="J12" s="46"/>
    </row>
    <row r="13">
      <c r="A13" s="36" t="s">
        <v>36</v>
      </c>
      <c r="B13" s="36">
        <v>2</v>
      </c>
      <c r="C13" s="37" t="s">
        <v>46</v>
      </c>
      <c r="D13" s="36" t="s">
        <v>38</v>
      </c>
      <c r="E13" s="38" t="s">
        <v>47</v>
      </c>
      <c r="F13" s="39" t="s">
        <v>40</v>
      </c>
      <c r="G13" s="40">
        <v>1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41</v>
      </c>
      <c r="B14" s="43"/>
      <c r="C14" s="44"/>
      <c r="D14" s="44"/>
      <c r="E14" s="38" t="s">
        <v>48</v>
      </c>
      <c r="F14" s="44"/>
      <c r="G14" s="44"/>
      <c r="H14" s="44"/>
      <c r="I14" s="44"/>
      <c r="J14" s="46"/>
    </row>
    <row r="15">
      <c r="A15" s="36" t="s">
        <v>42</v>
      </c>
      <c r="B15" s="43"/>
      <c r="C15" s="44"/>
      <c r="D15" s="44"/>
      <c r="E15" s="47" t="s">
        <v>43</v>
      </c>
      <c r="F15" s="44"/>
      <c r="G15" s="44"/>
      <c r="H15" s="44"/>
      <c r="I15" s="44"/>
      <c r="J15" s="46"/>
    </row>
    <row r="16" ht="75">
      <c r="A16" s="36" t="s">
        <v>44</v>
      </c>
      <c r="B16" s="43"/>
      <c r="C16" s="44"/>
      <c r="D16" s="44"/>
      <c r="E16" s="38" t="s">
        <v>49</v>
      </c>
      <c r="F16" s="44"/>
      <c r="G16" s="44"/>
      <c r="H16" s="44"/>
      <c r="I16" s="44"/>
      <c r="J16" s="46"/>
    </row>
    <row r="17">
      <c r="A17" s="36" t="s">
        <v>36</v>
      </c>
      <c r="B17" s="36">
        <v>3</v>
      </c>
      <c r="C17" s="37" t="s">
        <v>50</v>
      </c>
      <c r="D17" s="36" t="s">
        <v>38</v>
      </c>
      <c r="E17" s="38" t="s">
        <v>51</v>
      </c>
      <c r="F17" s="39" t="s">
        <v>40</v>
      </c>
      <c r="G17" s="40">
        <v>1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 ht="45">
      <c r="A18" s="36" t="s">
        <v>41</v>
      </c>
      <c r="B18" s="43"/>
      <c r="C18" s="44"/>
      <c r="D18" s="44"/>
      <c r="E18" s="38" t="s">
        <v>52</v>
      </c>
      <c r="F18" s="44"/>
      <c r="G18" s="44"/>
      <c r="H18" s="44"/>
      <c r="I18" s="44"/>
      <c r="J18" s="46"/>
    </row>
    <row r="19">
      <c r="A19" s="36" t="s">
        <v>42</v>
      </c>
      <c r="B19" s="43"/>
      <c r="C19" s="44"/>
      <c r="D19" s="44"/>
      <c r="E19" s="47" t="s">
        <v>43</v>
      </c>
      <c r="F19" s="44"/>
      <c r="G19" s="44"/>
      <c r="H19" s="44"/>
      <c r="I19" s="44"/>
      <c r="J19" s="46"/>
    </row>
    <row r="20" ht="60">
      <c r="A20" s="36" t="s">
        <v>44</v>
      </c>
      <c r="B20" s="43"/>
      <c r="C20" s="44"/>
      <c r="D20" s="44"/>
      <c r="E20" s="38" t="s">
        <v>53</v>
      </c>
      <c r="F20" s="44"/>
      <c r="G20" s="44"/>
      <c r="H20" s="44"/>
      <c r="I20" s="44"/>
      <c r="J20" s="46"/>
    </row>
    <row r="21">
      <c r="A21" s="36" t="s">
        <v>36</v>
      </c>
      <c r="B21" s="36">
        <v>4</v>
      </c>
      <c r="C21" s="37" t="s">
        <v>54</v>
      </c>
      <c r="D21" s="36" t="s">
        <v>38</v>
      </c>
      <c r="E21" s="38" t="s">
        <v>55</v>
      </c>
      <c r="F21" s="39" t="s">
        <v>40</v>
      </c>
      <c r="G21" s="40">
        <v>1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>
      <c r="A22" s="36" t="s">
        <v>41</v>
      </c>
      <c r="B22" s="43"/>
      <c r="C22" s="44"/>
      <c r="D22" s="44"/>
      <c r="E22" s="38" t="s">
        <v>56</v>
      </c>
      <c r="F22" s="44"/>
      <c r="G22" s="44"/>
      <c r="H22" s="44"/>
      <c r="I22" s="44"/>
      <c r="J22" s="46"/>
    </row>
    <row r="23">
      <c r="A23" s="36" t="s">
        <v>42</v>
      </c>
      <c r="B23" s="43"/>
      <c r="C23" s="44"/>
      <c r="D23" s="44"/>
      <c r="E23" s="47" t="s">
        <v>43</v>
      </c>
      <c r="F23" s="44"/>
      <c r="G23" s="44"/>
      <c r="H23" s="44"/>
      <c r="I23" s="44"/>
      <c r="J23" s="46"/>
    </row>
    <row r="24" ht="60">
      <c r="A24" s="36" t="s">
        <v>44</v>
      </c>
      <c r="B24" s="43"/>
      <c r="C24" s="44"/>
      <c r="D24" s="44"/>
      <c r="E24" s="38" t="s">
        <v>57</v>
      </c>
      <c r="F24" s="44"/>
      <c r="G24" s="44"/>
      <c r="H24" s="44"/>
      <c r="I24" s="44"/>
      <c r="J24" s="46"/>
    </row>
    <row r="25">
      <c r="A25" s="36" t="s">
        <v>36</v>
      </c>
      <c r="B25" s="36">
        <v>5</v>
      </c>
      <c r="C25" s="37" t="s">
        <v>54</v>
      </c>
      <c r="D25" s="36" t="s">
        <v>58</v>
      </c>
      <c r="E25" s="38" t="s">
        <v>55</v>
      </c>
      <c r="F25" s="39" t="s">
        <v>40</v>
      </c>
      <c r="G25" s="40">
        <v>1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>
      <c r="A26" s="36" t="s">
        <v>41</v>
      </c>
      <c r="B26" s="43"/>
      <c r="C26" s="44"/>
      <c r="D26" s="44"/>
      <c r="E26" s="38" t="s">
        <v>59</v>
      </c>
      <c r="F26" s="44"/>
      <c r="G26" s="44"/>
      <c r="H26" s="44"/>
      <c r="I26" s="44"/>
      <c r="J26" s="46"/>
    </row>
    <row r="27">
      <c r="A27" s="36" t="s">
        <v>42</v>
      </c>
      <c r="B27" s="43"/>
      <c r="C27" s="44"/>
      <c r="D27" s="44"/>
      <c r="E27" s="47" t="s">
        <v>43</v>
      </c>
      <c r="F27" s="44"/>
      <c r="G27" s="44"/>
      <c r="H27" s="44"/>
      <c r="I27" s="44"/>
      <c r="J27" s="46"/>
    </row>
    <row r="28" ht="60">
      <c r="A28" s="36" t="s">
        <v>44</v>
      </c>
      <c r="B28" s="43"/>
      <c r="C28" s="44"/>
      <c r="D28" s="44"/>
      <c r="E28" s="38" t="s">
        <v>57</v>
      </c>
      <c r="F28" s="44"/>
      <c r="G28" s="44"/>
      <c r="H28" s="44"/>
      <c r="I28" s="44"/>
      <c r="J28" s="46"/>
    </row>
    <row r="29">
      <c r="A29" s="36" t="s">
        <v>36</v>
      </c>
      <c r="B29" s="36">
        <v>6</v>
      </c>
      <c r="C29" s="37" t="s">
        <v>60</v>
      </c>
      <c r="D29" s="36" t="s">
        <v>38</v>
      </c>
      <c r="E29" s="38" t="s">
        <v>61</v>
      </c>
      <c r="F29" s="39" t="s">
        <v>40</v>
      </c>
      <c r="G29" s="40">
        <v>1</v>
      </c>
      <c r="H29" s="41">
        <v>0</v>
      </c>
      <c r="I29" s="41">
        <f>ROUND(G29*H29,P4)</f>
        <v>0</v>
      </c>
      <c r="J29" s="36"/>
      <c r="O29" s="42">
        <f>I29*0.21</f>
        <v>0</v>
      </c>
      <c r="P29">
        <v>3</v>
      </c>
    </row>
    <row r="30">
      <c r="A30" s="36" t="s">
        <v>41</v>
      </c>
      <c r="B30" s="43"/>
      <c r="C30" s="44"/>
      <c r="D30" s="44"/>
      <c r="E30" s="38" t="s">
        <v>62</v>
      </c>
      <c r="F30" s="44"/>
      <c r="G30" s="44"/>
      <c r="H30" s="44"/>
      <c r="I30" s="44"/>
      <c r="J30" s="46"/>
    </row>
    <row r="31">
      <c r="A31" s="36" t="s">
        <v>42</v>
      </c>
      <c r="B31" s="43"/>
      <c r="C31" s="44"/>
      <c r="D31" s="44"/>
      <c r="E31" s="47" t="s">
        <v>43</v>
      </c>
      <c r="F31" s="44"/>
      <c r="G31" s="44"/>
      <c r="H31" s="44"/>
      <c r="I31" s="44"/>
      <c r="J31" s="46"/>
    </row>
    <row r="32" ht="135">
      <c r="A32" s="36" t="s">
        <v>44</v>
      </c>
      <c r="B32" s="43"/>
      <c r="C32" s="44"/>
      <c r="D32" s="44"/>
      <c r="E32" s="38" t="s">
        <v>63</v>
      </c>
      <c r="F32" s="44"/>
      <c r="G32" s="44"/>
      <c r="H32" s="44"/>
      <c r="I32" s="44"/>
      <c r="J32" s="46"/>
    </row>
    <row r="33">
      <c r="A33" s="36" t="s">
        <v>36</v>
      </c>
      <c r="B33" s="36">
        <v>7</v>
      </c>
      <c r="C33" s="37" t="s">
        <v>64</v>
      </c>
      <c r="D33" s="36" t="s">
        <v>38</v>
      </c>
      <c r="E33" s="38" t="s">
        <v>65</v>
      </c>
      <c r="F33" s="39" t="s">
        <v>66</v>
      </c>
      <c r="G33" s="40">
        <v>1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 ht="30">
      <c r="A34" s="36" t="s">
        <v>41</v>
      </c>
      <c r="B34" s="43"/>
      <c r="C34" s="44"/>
      <c r="D34" s="44"/>
      <c r="E34" s="38" t="s">
        <v>67</v>
      </c>
      <c r="F34" s="44"/>
      <c r="G34" s="44"/>
      <c r="H34" s="44"/>
      <c r="I34" s="44"/>
      <c r="J34" s="46"/>
    </row>
    <row r="35">
      <c r="A35" s="36" t="s">
        <v>42</v>
      </c>
      <c r="B35" s="43"/>
      <c r="C35" s="44"/>
      <c r="D35" s="44"/>
      <c r="E35" s="47" t="s">
        <v>43</v>
      </c>
      <c r="F35" s="44"/>
      <c r="G35" s="44"/>
      <c r="H35" s="44"/>
      <c r="I35" s="44"/>
      <c r="J35" s="46"/>
    </row>
    <row r="36" ht="135">
      <c r="A36" s="36" t="s">
        <v>44</v>
      </c>
      <c r="B36" s="48"/>
      <c r="C36" s="49"/>
      <c r="D36" s="49"/>
      <c r="E36" s="38" t="s">
        <v>68</v>
      </c>
      <c r="F36" s="49"/>
      <c r="G36" s="49"/>
      <c r="H36" s="49"/>
      <c r="I36" s="49"/>
      <c r="J36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15</v>
      </c>
      <c r="F2" s="16"/>
      <c r="G2" s="16"/>
      <c r="H2" s="16"/>
      <c r="I2" s="16"/>
      <c r="J2" s="18"/>
    </row>
    <row r="3">
      <c r="A3" s="3" t="s">
        <v>16</v>
      </c>
      <c r="B3" s="19" t="s">
        <v>17</v>
      </c>
      <c r="C3" s="20" t="s">
        <v>18</v>
      </c>
      <c r="D3" s="21"/>
      <c r="E3" s="22" t="s">
        <v>19</v>
      </c>
      <c r="F3" s="16"/>
      <c r="G3" s="16"/>
      <c r="H3" s="23" t="s">
        <v>13</v>
      </c>
      <c r="I3" s="24">
        <f>SUMIFS(I8:I120,A8:A120,"SD")</f>
        <v>0</v>
      </c>
      <c r="J3" s="18"/>
      <c r="O3">
        <v>0</v>
      </c>
      <c r="P3">
        <v>2</v>
      </c>
    </row>
    <row r="4">
      <c r="A4" s="3" t="s">
        <v>20</v>
      </c>
      <c r="B4" s="19" t="s">
        <v>21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22</v>
      </c>
      <c r="B5" s="26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7" t="s">
        <v>30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31</v>
      </c>
      <c r="I6" s="7" t="s">
        <v>32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33</v>
      </c>
      <c r="B8" s="31"/>
      <c r="C8" s="32" t="s">
        <v>34</v>
      </c>
      <c r="D8" s="33"/>
      <c r="E8" s="30" t="s">
        <v>35</v>
      </c>
      <c r="F8" s="33"/>
      <c r="G8" s="33"/>
      <c r="H8" s="33"/>
      <c r="I8" s="34">
        <f>SUMIFS(I9:I16,A9:A16,"P")</f>
        <v>0</v>
      </c>
      <c r="J8" s="35"/>
    </row>
    <row r="9">
      <c r="A9" s="36" t="s">
        <v>36</v>
      </c>
      <c r="B9" s="36">
        <v>1</v>
      </c>
      <c r="C9" s="37" t="s">
        <v>69</v>
      </c>
      <c r="D9" s="36" t="s">
        <v>58</v>
      </c>
      <c r="E9" s="38" t="s">
        <v>70</v>
      </c>
      <c r="F9" s="39" t="s">
        <v>71</v>
      </c>
      <c r="G9" s="40">
        <v>282.74400000000003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41</v>
      </c>
      <c r="B10" s="43"/>
      <c r="C10" s="44"/>
      <c r="D10" s="44"/>
      <c r="E10" s="38" t="s">
        <v>72</v>
      </c>
      <c r="F10" s="44"/>
      <c r="G10" s="44"/>
      <c r="H10" s="44"/>
      <c r="I10" s="44"/>
      <c r="J10" s="46"/>
    </row>
    <row r="11" ht="45">
      <c r="A11" s="36" t="s">
        <v>42</v>
      </c>
      <c r="B11" s="43"/>
      <c r="C11" s="44"/>
      <c r="D11" s="44"/>
      <c r="E11" s="47" t="s">
        <v>73</v>
      </c>
      <c r="F11" s="44"/>
      <c r="G11" s="44"/>
      <c r="H11" s="44"/>
      <c r="I11" s="44"/>
      <c r="J11" s="46"/>
    </row>
    <row r="12" ht="75">
      <c r="A12" s="36" t="s">
        <v>44</v>
      </c>
      <c r="B12" s="43"/>
      <c r="C12" s="44"/>
      <c r="D12" s="44"/>
      <c r="E12" s="38" t="s">
        <v>74</v>
      </c>
      <c r="F12" s="44"/>
      <c r="G12" s="44"/>
      <c r="H12" s="44"/>
      <c r="I12" s="44"/>
      <c r="J12" s="46"/>
    </row>
    <row r="13">
      <c r="A13" s="36" t="s">
        <v>36</v>
      </c>
      <c r="B13" s="36">
        <v>2</v>
      </c>
      <c r="C13" s="37" t="s">
        <v>69</v>
      </c>
      <c r="D13" s="36" t="s">
        <v>75</v>
      </c>
      <c r="E13" s="38" t="s">
        <v>70</v>
      </c>
      <c r="F13" s="39" t="s">
        <v>71</v>
      </c>
      <c r="G13" s="40">
        <v>3093.9499999999998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41</v>
      </c>
      <c r="B14" s="43"/>
      <c r="C14" s="44"/>
      <c r="D14" s="44"/>
      <c r="E14" s="38" t="s">
        <v>76</v>
      </c>
      <c r="F14" s="44"/>
      <c r="G14" s="44"/>
      <c r="H14" s="44"/>
      <c r="I14" s="44"/>
      <c r="J14" s="46"/>
    </row>
    <row r="15" ht="45">
      <c r="A15" s="36" t="s">
        <v>42</v>
      </c>
      <c r="B15" s="43"/>
      <c r="C15" s="44"/>
      <c r="D15" s="44"/>
      <c r="E15" s="47" t="s">
        <v>77</v>
      </c>
      <c r="F15" s="44"/>
      <c r="G15" s="44"/>
      <c r="H15" s="44"/>
      <c r="I15" s="44"/>
      <c r="J15" s="46"/>
    </row>
    <row r="16" ht="75">
      <c r="A16" s="36" t="s">
        <v>44</v>
      </c>
      <c r="B16" s="43"/>
      <c r="C16" s="44"/>
      <c r="D16" s="44"/>
      <c r="E16" s="38" t="s">
        <v>74</v>
      </c>
      <c r="F16" s="44"/>
      <c r="G16" s="44"/>
      <c r="H16" s="44"/>
      <c r="I16" s="44"/>
      <c r="J16" s="46"/>
    </row>
    <row r="17">
      <c r="A17" s="30" t="s">
        <v>33</v>
      </c>
      <c r="B17" s="31"/>
      <c r="C17" s="32" t="s">
        <v>58</v>
      </c>
      <c r="D17" s="33"/>
      <c r="E17" s="30" t="s">
        <v>78</v>
      </c>
      <c r="F17" s="33"/>
      <c r="G17" s="33"/>
      <c r="H17" s="33"/>
      <c r="I17" s="34">
        <f>SUMIFS(I18:I57,A18:A57,"P")</f>
        <v>0</v>
      </c>
      <c r="J17" s="35"/>
    </row>
    <row r="18" ht="30">
      <c r="A18" s="36" t="s">
        <v>36</v>
      </c>
      <c r="B18" s="36">
        <v>3</v>
      </c>
      <c r="C18" s="37" t="s">
        <v>79</v>
      </c>
      <c r="D18" s="36" t="s">
        <v>38</v>
      </c>
      <c r="E18" s="38" t="s">
        <v>80</v>
      </c>
      <c r="F18" s="39" t="s">
        <v>81</v>
      </c>
      <c r="G18" s="40">
        <v>583.25999999999999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 ht="30">
      <c r="A19" s="36" t="s">
        <v>41</v>
      </c>
      <c r="B19" s="43"/>
      <c r="C19" s="44"/>
      <c r="D19" s="44"/>
      <c r="E19" s="38" t="s">
        <v>82</v>
      </c>
      <c r="F19" s="44"/>
      <c r="G19" s="44"/>
      <c r="H19" s="44"/>
      <c r="I19" s="44"/>
      <c r="J19" s="46"/>
    </row>
    <row r="20">
      <c r="A20" s="36" t="s">
        <v>42</v>
      </c>
      <c r="B20" s="43"/>
      <c r="C20" s="44"/>
      <c r="D20" s="44"/>
      <c r="E20" s="47" t="s">
        <v>83</v>
      </c>
      <c r="F20" s="44"/>
      <c r="G20" s="44"/>
      <c r="H20" s="44"/>
      <c r="I20" s="44"/>
      <c r="J20" s="46"/>
    </row>
    <row r="21" ht="120">
      <c r="A21" s="36" t="s">
        <v>44</v>
      </c>
      <c r="B21" s="43"/>
      <c r="C21" s="44"/>
      <c r="D21" s="44"/>
      <c r="E21" s="38" t="s">
        <v>84</v>
      </c>
      <c r="F21" s="44"/>
      <c r="G21" s="44"/>
      <c r="H21" s="44"/>
      <c r="I21" s="44"/>
      <c r="J21" s="46"/>
    </row>
    <row r="22">
      <c r="A22" s="36" t="s">
        <v>36</v>
      </c>
      <c r="B22" s="36">
        <v>4</v>
      </c>
      <c r="C22" s="37" t="s">
        <v>85</v>
      </c>
      <c r="D22" s="36" t="s">
        <v>38</v>
      </c>
      <c r="E22" s="38" t="s">
        <v>86</v>
      </c>
      <c r="F22" s="39" t="s">
        <v>87</v>
      </c>
      <c r="G22" s="40">
        <v>4225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41</v>
      </c>
      <c r="B23" s="43"/>
      <c r="C23" s="44"/>
      <c r="D23" s="44"/>
      <c r="E23" s="45" t="s">
        <v>38</v>
      </c>
      <c r="F23" s="44"/>
      <c r="G23" s="44"/>
      <c r="H23" s="44"/>
      <c r="I23" s="44"/>
      <c r="J23" s="46"/>
    </row>
    <row r="24">
      <c r="A24" s="36" t="s">
        <v>42</v>
      </c>
      <c r="B24" s="43"/>
      <c r="C24" s="44"/>
      <c r="D24" s="44"/>
      <c r="E24" s="47" t="s">
        <v>88</v>
      </c>
      <c r="F24" s="44"/>
      <c r="G24" s="44"/>
      <c r="H24" s="44"/>
      <c r="I24" s="44"/>
      <c r="J24" s="46"/>
    </row>
    <row r="25" ht="60">
      <c r="A25" s="36" t="s">
        <v>44</v>
      </c>
      <c r="B25" s="43"/>
      <c r="C25" s="44"/>
      <c r="D25" s="44"/>
      <c r="E25" s="38" t="s">
        <v>89</v>
      </c>
      <c r="F25" s="44"/>
      <c r="G25" s="44"/>
      <c r="H25" s="44"/>
      <c r="I25" s="44"/>
      <c r="J25" s="46"/>
    </row>
    <row r="26">
      <c r="A26" s="36" t="s">
        <v>36</v>
      </c>
      <c r="B26" s="36">
        <v>5</v>
      </c>
      <c r="C26" s="37" t="s">
        <v>90</v>
      </c>
      <c r="D26" s="36" t="s">
        <v>38</v>
      </c>
      <c r="E26" s="38" t="s">
        <v>91</v>
      </c>
      <c r="F26" s="39" t="s">
        <v>81</v>
      </c>
      <c r="G26" s="40">
        <v>103.92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41</v>
      </c>
      <c r="B27" s="43"/>
      <c r="C27" s="44"/>
      <c r="D27" s="44"/>
      <c r="E27" s="38" t="s">
        <v>92</v>
      </c>
      <c r="F27" s="44"/>
      <c r="G27" s="44"/>
      <c r="H27" s="44"/>
      <c r="I27" s="44"/>
      <c r="J27" s="46"/>
    </row>
    <row r="28" ht="60">
      <c r="A28" s="36" t="s">
        <v>42</v>
      </c>
      <c r="B28" s="43"/>
      <c r="C28" s="44"/>
      <c r="D28" s="44"/>
      <c r="E28" s="47" t="s">
        <v>93</v>
      </c>
      <c r="F28" s="44"/>
      <c r="G28" s="44"/>
      <c r="H28" s="44"/>
      <c r="I28" s="44"/>
      <c r="J28" s="46"/>
    </row>
    <row r="29" ht="120">
      <c r="A29" s="36" t="s">
        <v>44</v>
      </c>
      <c r="B29" s="43"/>
      <c r="C29" s="44"/>
      <c r="D29" s="44"/>
      <c r="E29" s="38" t="s">
        <v>84</v>
      </c>
      <c r="F29" s="44"/>
      <c r="G29" s="44"/>
      <c r="H29" s="44"/>
      <c r="I29" s="44"/>
      <c r="J29" s="46"/>
    </row>
    <row r="30">
      <c r="A30" s="36" t="s">
        <v>36</v>
      </c>
      <c r="B30" s="36">
        <v>6</v>
      </c>
      <c r="C30" s="37" t="s">
        <v>94</v>
      </c>
      <c r="D30" s="36" t="s">
        <v>38</v>
      </c>
      <c r="E30" s="38" t="s">
        <v>95</v>
      </c>
      <c r="F30" s="39" t="s">
        <v>81</v>
      </c>
      <c r="G30" s="40">
        <v>70.912000000000006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41</v>
      </c>
      <c r="B31" s="43"/>
      <c r="C31" s="44"/>
      <c r="D31" s="44"/>
      <c r="E31" s="38" t="s">
        <v>96</v>
      </c>
      <c r="F31" s="44"/>
      <c r="G31" s="44"/>
      <c r="H31" s="44"/>
      <c r="I31" s="44"/>
      <c r="J31" s="46"/>
    </row>
    <row r="32">
      <c r="A32" s="36" t="s">
        <v>42</v>
      </c>
      <c r="B32" s="43"/>
      <c r="C32" s="44"/>
      <c r="D32" s="44"/>
      <c r="E32" s="47" t="s">
        <v>97</v>
      </c>
      <c r="F32" s="44"/>
      <c r="G32" s="44"/>
      <c r="H32" s="44"/>
      <c r="I32" s="44"/>
      <c r="J32" s="46"/>
    </row>
    <row r="33" ht="120">
      <c r="A33" s="36" t="s">
        <v>44</v>
      </c>
      <c r="B33" s="43"/>
      <c r="C33" s="44"/>
      <c r="D33" s="44"/>
      <c r="E33" s="38" t="s">
        <v>84</v>
      </c>
      <c r="F33" s="44"/>
      <c r="G33" s="44"/>
      <c r="H33" s="44"/>
      <c r="I33" s="44"/>
      <c r="J33" s="46"/>
    </row>
    <row r="34">
      <c r="A34" s="36" t="s">
        <v>36</v>
      </c>
      <c r="B34" s="36">
        <v>7</v>
      </c>
      <c r="C34" s="37" t="s">
        <v>98</v>
      </c>
      <c r="D34" s="36" t="s">
        <v>38</v>
      </c>
      <c r="E34" s="38" t="s">
        <v>99</v>
      </c>
      <c r="F34" s="39" t="s">
        <v>81</v>
      </c>
      <c r="G34" s="40">
        <v>253.5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 ht="30">
      <c r="A35" s="36" t="s">
        <v>41</v>
      </c>
      <c r="B35" s="43"/>
      <c r="C35" s="44"/>
      <c r="D35" s="44"/>
      <c r="E35" s="38" t="s">
        <v>100</v>
      </c>
      <c r="F35" s="44"/>
      <c r="G35" s="44"/>
      <c r="H35" s="44"/>
      <c r="I35" s="44"/>
      <c r="J35" s="46"/>
    </row>
    <row r="36">
      <c r="A36" s="36" t="s">
        <v>42</v>
      </c>
      <c r="B36" s="43"/>
      <c r="C36" s="44"/>
      <c r="D36" s="44"/>
      <c r="E36" s="47" t="s">
        <v>101</v>
      </c>
      <c r="F36" s="44"/>
      <c r="G36" s="44"/>
      <c r="H36" s="44"/>
      <c r="I36" s="44"/>
      <c r="J36" s="46"/>
    </row>
    <row r="37" ht="409.5">
      <c r="A37" s="36" t="s">
        <v>44</v>
      </c>
      <c r="B37" s="43"/>
      <c r="C37" s="44"/>
      <c r="D37" s="44"/>
      <c r="E37" s="38" t="s">
        <v>102</v>
      </c>
      <c r="F37" s="44"/>
      <c r="G37" s="44"/>
      <c r="H37" s="44"/>
      <c r="I37" s="44"/>
      <c r="J37" s="46"/>
    </row>
    <row r="38">
      <c r="A38" s="36" t="s">
        <v>36</v>
      </c>
      <c r="B38" s="36">
        <v>8</v>
      </c>
      <c r="C38" s="37" t="s">
        <v>103</v>
      </c>
      <c r="D38" s="36" t="s">
        <v>38</v>
      </c>
      <c r="E38" s="38" t="s">
        <v>104</v>
      </c>
      <c r="F38" s="39" t="s">
        <v>81</v>
      </c>
      <c r="G38" s="40">
        <v>1563.7750000000001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 ht="30">
      <c r="A39" s="36" t="s">
        <v>41</v>
      </c>
      <c r="B39" s="43"/>
      <c r="C39" s="44"/>
      <c r="D39" s="44"/>
      <c r="E39" s="38" t="s">
        <v>105</v>
      </c>
      <c r="F39" s="44"/>
      <c r="G39" s="44"/>
      <c r="H39" s="44"/>
      <c r="I39" s="44"/>
      <c r="J39" s="46"/>
    </row>
    <row r="40" ht="45">
      <c r="A40" s="36" t="s">
        <v>42</v>
      </c>
      <c r="B40" s="43"/>
      <c r="C40" s="44"/>
      <c r="D40" s="44"/>
      <c r="E40" s="47" t="s">
        <v>106</v>
      </c>
      <c r="F40" s="44"/>
      <c r="G40" s="44"/>
      <c r="H40" s="44"/>
      <c r="I40" s="44"/>
      <c r="J40" s="46"/>
    </row>
    <row r="41" ht="409.5">
      <c r="A41" s="36" t="s">
        <v>44</v>
      </c>
      <c r="B41" s="43"/>
      <c r="C41" s="44"/>
      <c r="D41" s="44"/>
      <c r="E41" s="38" t="s">
        <v>102</v>
      </c>
      <c r="F41" s="44"/>
      <c r="G41" s="44"/>
      <c r="H41" s="44"/>
      <c r="I41" s="44"/>
      <c r="J41" s="46"/>
    </row>
    <row r="42">
      <c r="A42" s="36" t="s">
        <v>36</v>
      </c>
      <c r="B42" s="36">
        <v>9</v>
      </c>
      <c r="C42" s="37" t="s">
        <v>107</v>
      </c>
      <c r="D42" s="36" t="s">
        <v>38</v>
      </c>
      <c r="E42" s="38" t="s">
        <v>108</v>
      </c>
      <c r="F42" s="39" t="s">
        <v>87</v>
      </c>
      <c r="G42" s="40">
        <v>1039.2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41</v>
      </c>
      <c r="B43" s="43"/>
      <c r="C43" s="44"/>
      <c r="D43" s="44"/>
      <c r="E43" s="45" t="s">
        <v>38</v>
      </c>
      <c r="F43" s="44"/>
      <c r="G43" s="44"/>
      <c r="H43" s="44"/>
      <c r="I43" s="44"/>
      <c r="J43" s="46"/>
    </row>
    <row r="44">
      <c r="A44" s="36" t="s">
        <v>42</v>
      </c>
      <c r="B44" s="43"/>
      <c r="C44" s="44"/>
      <c r="D44" s="44"/>
      <c r="E44" s="47" t="s">
        <v>109</v>
      </c>
      <c r="F44" s="44"/>
      <c r="G44" s="44"/>
      <c r="H44" s="44"/>
      <c r="I44" s="44"/>
      <c r="J44" s="46"/>
    </row>
    <row r="45" ht="120">
      <c r="A45" s="36" t="s">
        <v>44</v>
      </c>
      <c r="B45" s="43"/>
      <c r="C45" s="44"/>
      <c r="D45" s="44"/>
      <c r="E45" s="38" t="s">
        <v>110</v>
      </c>
      <c r="F45" s="44"/>
      <c r="G45" s="44"/>
      <c r="H45" s="44"/>
      <c r="I45" s="44"/>
      <c r="J45" s="46"/>
    </row>
    <row r="46">
      <c r="A46" s="36" t="s">
        <v>36</v>
      </c>
      <c r="B46" s="36">
        <v>10</v>
      </c>
      <c r="C46" s="37" t="s">
        <v>111</v>
      </c>
      <c r="D46" s="36" t="s">
        <v>38</v>
      </c>
      <c r="E46" s="38" t="s">
        <v>112</v>
      </c>
      <c r="F46" s="39" t="s">
        <v>113</v>
      </c>
      <c r="G46" s="40">
        <v>2102.4000000000001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41</v>
      </c>
      <c r="B47" s="43"/>
      <c r="C47" s="44"/>
      <c r="D47" s="44"/>
      <c r="E47" s="38" t="s">
        <v>114</v>
      </c>
      <c r="F47" s="44"/>
      <c r="G47" s="44"/>
      <c r="H47" s="44"/>
      <c r="I47" s="44"/>
      <c r="J47" s="46"/>
    </row>
    <row r="48">
      <c r="A48" s="36" t="s">
        <v>42</v>
      </c>
      <c r="B48" s="43"/>
      <c r="C48" s="44"/>
      <c r="D48" s="44"/>
      <c r="E48" s="47" t="s">
        <v>115</v>
      </c>
      <c r="F48" s="44"/>
      <c r="G48" s="44"/>
      <c r="H48" s="44"/>
      <c r="I48" s="44"/>
      <c r="J48" s="46"/>
    </row>
    <row r="49" ht="120">
      <c r="A49" s="36" t="s">
        <v>44</v>
      </c>
      <c r="B49" s="43"/>
      <c r="C49" s="44"/>
      <c r="D49" s="44"/>
      <c r="E49" s="38" t="s">
        <v>110</v>
      </c>
      <c r="F49" s="44"/>
      <c r="G49" s="44"/>
      <c r="H49" s="44"/>
      <c r="I49" s="44"/>
      <c r="J49" s="46"/>
    </row>
    <row r="50">
      <c r="A50" s="36" t="s">
        <v>36</v>
      </c>
      <c r="B50" s="36">
        <v>11</v>
      </c>
      <c r="C50" s="37" t="s">
        <v>116</v>
      </c>
      <c r="D50" s="36" t="s">
        <v>38</v>
      </c>
      <c r="E50" s="38" t="s">
        <v>117</v>
      </c>
      <c r="F50" s="39" t="s">
        <v>81</v>
      </c>
      <c r="G50" s="40">
        <v>836.75999999999999</v>
      </c>
      <c r="H50" s="41">
        <v>0</v>
      </c>
      <c r="I50" s="41">
        <f>ROUND(G50*H50,P4)</f>
        <v>0</v>
      </c>
      <c r="J50" s="36"/>
      <c r="O50" s="42">
        <f>I50*0.21</f>
        <v>0</v>
      </c>
      <c r="P50">
        <v>3</v>
      </c>
    </row>
    <row r="51">
      <c r="A51" s="36" t="s">
        <v>41</v>
      </c>
      <c r="B51" s="43"/>
      <c r="C51" s="44"/>
      <c r="D51" s="44"/>
      <c r="E51" s="38" t="s">
        <v>118</v>
      </c>
      <c r="F51" s="44"/>
      <c r="G51" s="44"/>
      <c r="H51" s="44"/>
      <c r="I51" s="44"/>
      <c r="J51" s="46"/>
    </row>
    <row r="52" ht="45">
      <c r="A52" s="36" t="s">
        <v>42</v>
      </c>
      <c r="B52" s="43"/>
      <c r="C52" s="44"/>
      <c r="D52" s="44"/>
      <c r="E52" s="47" t="s">
        <v>119</v>
      </c>
      <c r="F52" s="44"/>
      <c r="G52" s="44"/>
      <c r="H52" s="44"/>
      <c r="I52" s="44"/>
      <c r="J52" s="46"/>
    </row>
    <row r="53" ht="270">
      <c r="A53" s="36" t="s">
        <v>44</v>
      </c>
      <c r="B53" s="43"/>
      <c r="C53" s="44"/>
      <c r="D53" s="44"/>
      <c r="E53" s="38" t="s">
        <v>120</v>
      </c>
      <c r="F53" s="44"/>
      <c r="G53" s="44"/>
      <c r="H53" s="44"/>
      <c r="I53" s="44"/>
      <c r="J53" s="46"/>
    </row>
    <row r="54">
      <c r="A54" s="36" t="s">
        <v>36</v>
      </c>
      <c r="B54" s="36">
        <v>12</v>
      </c>
      <c r="C54" s="37" t="s">
        <v>121</v>
      </c>
      <c r="D54" s="36" t="s">
        <v>38</v>
      </c>
      <c r="E54" s="38" t="s">
        <v>122</v>
      </c>
      <c r="F54" s="39" t="s">
        <v>87</v>
      </c>
      <c r="G54" s="40">
        <v>14296.4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>
      <c r="A55" s="36" t="s">
        <v>41</v>
      </c>
      <c r="B55" s="43"/>
      <c r="C55" s="44"/>
      <c r="D55" s="44"/>
      <c r="E55" s="38" t="s">
        <v>123</v>
      </c>
      <c r="F55" s="44"/>
      <c r="G55" s="44"/>
      <c r="H55" s="44"/>
      <c r="I55" s="44"/>
      <c r="J55" s="46"/>
    </row>
    <row r="56" ht="45">
      <c r="A56" s="36" t="s">
        <v>42</v>
      </c>
      <c r="B56" s="43"/>
      <c r="C56" s="44"/>
      <c r="D56" s="44"/>
      <c r="E56" s="47" t="s">
        <v>124</v>
      </c>
      <c r="F56" s="44"/>
      <c r="G56" s="44"/>
      <c r="H56" s="44"/>
      <c r="I56" s="44"/>
      <c r="J56" s="46"/>
    </row>
    <row r="57" ht="75">
      <c r="A57" s="36" t="s">
        <v>44</v>
      </c>
      <c r="B57" s="43"/>
      <c r="C57" s="44"/>
      <c r="D57" s="44"/>
      <c r="E57" s="38" t="s">
        <v>125</v>
      </c>
      <c r="F57" s="44"/>
      <c r="G57" s="44"/>
      <c r="H57" s="44"/>
      <c r="I57" s="44"/>
      <c r="J57" s="46"/>
    </row>
    <row r="58">
      <c r="A58" s="30" t="s">
        <v>33</v>
      </c>
      <c r="B58" s="31"/>
      <c r="C58" s="32" t="s">
        <v>126</v>
      </c>
      <c r="D58" s="33"/>
      <c r="E58" s="30" t="s">
        <v>14</v>
      </c>
      <c r="F58" s="33"/>
      <c r="G58" s="33"/>
      <c r="H58" s="33"/>
      <c r="I58" s="34">
        <f>SUMIFS(I59:I94,A59:A94,"P")</f>
        <v>0</v>
      </c>
      <c r="J58" s="35"/>
    </row>
    <row r="59">
      <c r="A59" s="36" t="s">
        <v>36</v>
      </c>
      <c r="B59" s="36">
        <v>13</v>
      </c>
      <c r="C59" s="37" t="s">
        <v>127</v>
      </c>
      <c r="D59" s="36" t="s">
        <v>38</v>
      </c>
      <c r="E59" s="38" t="s">
        <v>128</v>
      </c>
      <c r="F59" s="39" t="s">
        <v>81</v>
      </c>
      <c r="G59" s="40">
        <v>781.88800000000003</v>
      </c>
      <c r="H59" s="41">
        <v>0</v>
      </c>
      <c r="I59" s="41">
        <f>ROUND(G59*H59,P4)</f>
        <v>0</v>
      </c>
      <c r="J59" s="36"/>
      <c r="O59" s="42">
        <f>I59*0.21</f>
        <v>0</v>
      </c>
      <c r="P59">
        <v>3</v>
      </c>
    </row>
    <row r="60" ht="30">
      <c r="A60" s="36" t="s">
        <v>41</v>
      </c>
      <c r="B60" s="43"/>
      <c r="C60" s="44"/>
      <c r="D60" s="44"/>
      <c r="E60" s="38" t="s">
        <v>129</v>
      </c>
      <c r="F60" s="44"/>
      <c r="G60" s="44"/>
      <c r="H60" s="44"/>
      <c r="I60" s="44"/>
      <c r="J60" s="46"/>
    </row>
    <row r="61" ht="45">
      <c r="A61" s="36" t="s">
        <v>42</v>
      </c>
      <c r="B61" s="43"/>
      <c r="C61" s="44"/>
      <c r="D61" s="44"/>
      <c r="E61" s="47" t="s">
        <v>130</v>
      </c>
      <c r="F61" s="44"/>
      <c r="G61" s="44"/>
      <c r="H61" s="44"/>
      <c r="I61" s="44"/>
      <c r="J61" s="46"/>
    </row>
    <row r="62" ht="90">
      <c r="A62" s="36" t="s">
        <v>44</v>
      </c>
      <c r="B62" s="43"/>
      <c r="C62" s="44"/>
      <c r="D62" s="44"/>
      <c r="E62" s="38" t="s">
        <v>131</v>
      </c>
      <c r="F62" s="44"/>
      <c r="G62" s="44"/>
      <c r="H62" s="44"/>
      <c r="I62" s="44"/>
      <c r="J62" s="46"/>
    </row>
    <row r="63">
      <c r="A63" s="36" t="s">
        <v>36</v>
      </c>
      <c r="B63" s="36">
        <v>14</v>
      </c>
      <c r="C63" s="37" t="s">
        <v>132</v>
      </c>
      <c r="D63" s="36" t="s">
        <v>38</v>
      </c>
      <c r="E63" s="38" t="s">
        <v>133</v>
      </c>
      <c r="F63" s="39" t="s">
        <v>87</v>
      </c>
      <c r="G63" s="40">
        <v>3093.9499999999998</v>
      </c>
      <c r="H63" s="41">
        <v>0</v>
      </c>
      <c r="I63" s="41">
        <f>ROUND(G63*H63,P4)</f>
        <v>0</v>
      </c>
      <c r="J63" s="36"/>
      <c r="O63" s="42">
        <f>I63*0.21</f>
        <v>0</v>
      </c>
      <c r="P63">
        <v>3</v>
      </c>
    </row>
    <row r="64" ht="30">
      <c r="A64" s="36" t="s">
        <v>41</v>
      </c>
      <c r="B64" s="43"/>
      <c r="C64" s="44"/>
      <c r="D64" s="44"/>
      <c r="E64" s="38" t="s">
        <v>134</v>
      </c>
      <c r="F64" s="44"/>
      <c r="G64" s="44"/>
      <c r="H64" s="44"/>
      <c r="I64" s="44"/>
      <c r="J64" s="46"/>
    </row>
    <row r="65" ht="45">
      <c r="A65" s="36" t="s">
        <v>42</v>
      </c>
      <c r="B65" s="43"/>
      <c r="C65" s="44"/>
      <c r="D65" s="44"/>
      <c r="E65" s="47" t="s">
        <v>135</v>
      </c>
      <c r="F65" s="44"/>
      <c r="G65" s="44"/>
      <c r="H65" s="44"/>
      <c r="I65" s="44"/>
      <c r="J65" s="46"/>
    </row>
    <row r="66" ht="90">
      <c r="A66" s="36" t="s">
        <v>44</v>
      </c>
      <c r="B66" s="43"/>
      <c r="C66" s="44"/>
      <c r="D66" s="44"/>
      <c r="E66" s="38" t="s">
        <v>131</v>
      </c>
      <c r="F66" s="44"/>
      <c r="G66" s="44"/>
      <c r="H66" s="44"/>
      <c r="I66" s="44"/>
      <c r="J66" s="46"/>
    </row>
    <row r="67">
      <c r="A67" s="36" t="s">
        <v>36</v>
      </c>
      <c r="B67" s="36">
        <v>15</v>
      </c>
      <c r="C67" s="37" t="s">
        <v>136</v>
      </c>
      <c r="D67" s="36" t="s">
        <v>38</v>
      </c>
      <c r="E67" s="38" t="s">
        <v>137</v>
      </c>
      <c r="F67" s="39" t="s">
        <v>81</v>
      </c>
      <c r="G67" s="40">
        <v>2836.0799999999999</v>
      </c>
      <c r="H67" s="41">
        <v>0</v>
      </c>
      <c r="I67" s="41">
        <f>ROUND(G67*H67,P4)</f>
        <v>0</v>
      </c>
      <c r="J67" s="36"/>
      <c r="O67" s="42">
        <f>I67*0.21</f>
        <v>0</v>
      </c>
      <c r="P67">
        <v>3</v>
      </c>
    </row>
    <row r="68" ht="180">
      <c r="A68" s="36" t="s">
        <v>41</v>
      </c>
      <c r="B68" s="43"/>
      <c r="C68" s="44"/>
      <c r="D68" s="44"/>
      <c r="E68" s="38" t="s">
        <v>138</v>
      </c>
      <c r="F68" s="44"/>
      <c r="G68" s="44"/>
      <c r="H68" s="44"/>
      <c r="I68" s="44"/>
      <c r="J68" s="46"/>
    </row>
    <row r="69" ht="45">
      <c r="A69" s="36" t="s">
        <v>42</v>
      </c>
      <c r="B69" s="43"/>
      <c r="C69" s="44"/>
      <c r="D69" s="44"/>
      <c r="E69" s="47" t="s">
        <v>139</v>
      </c>
      <c r="F69" s="44"/>
      <c r="G69" s="44"/>
      <c r="H69" s="44"/>
      <c r="I69" s="44"/>
      <c r="J69" s="46"/>
    </row>
    <row r="70" ht="120">
      <c r="A70" s="36" t="s">
        <v>44</v>
      </c>
      <c r="B70" s="43"/>
      <c r="C70" s="44"/>
      <c r="D70" s="44"/>
      <c r="E70" s="38" t="s">
        <v>140</v>
      </c>
      <c r="F70" s="44"/>
      <c r="G70" s="44"/>
      <c r="H70" s="44"/>
      <c r="I70" s="44"/>
      <c r="J70" s="46"/>
    </row>
    <row r="71">
      <c r="A71" s="36" t="s">
        <v>36</v>
      </c>
      <c r="B71" s="36">
        <v>16</v>
      </c>
      <c r="C71" s="37" t="s">
        <v>141</v>
      </c>
      <c r="D71" s="36" t="s">
        <v>38</v>
      </c>
      <c r="E71" s="38" t="s">
        <v>142</v>
      </c>
      <c r="F71" s="39" t="s">
        <v>87</v>
      </c>
      <c r="G71" s="40">
        <v>1039.2</v>
      </c>
      <c r="H71" s="41">
        <v>0</v>
      </c>
      <c r="I71" s="41">
        <f>ROUND(G71*H71,P4)</f>
        <v>0</v>
      </c>
      <c r="J71" s="36"/>
      <c r="O71" s="42">
        <f>I71*0.21</f>
        <v>0</v>
      </c>
      <c r="P71">
        <v>3</v>
      </c>
    </row>
    <row r="72" ht="45">
      <c r="A72" s="36" t="s">
        <v>41</v>
      </c>
      <c r="B72" s="43"/>
      <c r="C72" s="44"/>
      <c r="D72" s="44"/>
      <c r="E72" s="38" t="s">
        <v>143</v>
      </c>
      <c r="F72" s="44"/>
      <c r="G72" s="44"/>
      <c r="H72" s="44"/>
      <c r="I72" s="44"/>
      <c r="J72" s="46"/>
    </row>
    <row r="73">
      <c r="A73" s="36" t="s">
        <v>42</v>
      </c>
      <c r="B73" s="43"/>
      <c r="C73" s="44"/>
      <c r="D73" s="44"/>
      <c r="E73" s="47" t="s">
        <v>109</v>
      </c>
      <c r="F73" s="44"/>
      <c r="G73" s="44"/>
      <c r="H73" s="44"/>
      <c r="I73" s="44"/>
      <c r="J73" s="46"/>
    </row>
    <row r="74" ht="120">
      <c r="A74" s="36" t="s">
        <v>44</v>
      </c>
      <c r="B74" s="43"/>
      <c r="C74" s="44"/>
      <c r="D74" s="44"/>
      <c r="E74" s="38" t="s">
        <v>144</v>
      </c>
      <c r="F74" s="44"/>
      <c r="G74" s="44"/>
      <c r="H74" s="44"/>
      <c r="I74" s="44"/>
      <c r="J74" s="46"/>
    </row>
    <row r="75">
      <c r="A75" s="36" t="s">
        <v>36</v>
      </c>
      <c r="B75" s="36">
        <v>17</v>
      </c>
      <c r="C75" s="37" t="s">
        <v>145</v>
      </c>
      <c r="D75" s="36" t="s">
        <v>38</v>
      </c>
      <c r="E75" s="38" t="s">
        <v>146</v>
      </c>
      <c r="F75" s="39" t="s">
        <v>87</v>
      </c>
      <c r="G75" s="40">
        <v>14180.4</v>
      </c>
      <c r="H75" s="41">
        <v>0</v>
      </c>
      <c r="I75" s="41">
        <f>ROUND(G75*H75,P4)</f>
        <v>0</v>
      </c>
      <c r="J75" s="36"/>
      <c r="O75" s="42">
        <f>I75*0.21</f>
        <v>0</v>
      </c>
      <c r="P75">
        <v>3</v>
      </c>
    </row>
    <row r="76" ht="30">
      <c r="A76" s="36" t="s">
        <v>41</v>
      </c>
      <c r="B76" s="43"/>
      <c r="C76" s="44"/>
      <c r="D76" s="44"/>
      <c r="E76" s="38" t="s">
        <v>147</v>
      </c>
      <c r="F76" s="44"/>
      <c r="G76" s="44"/>
      <c r="H76" s="44"/>
      <c r="I76" s="44"/>
      <c r="J76" s="46"/>
    </row>
    <row r="77" ht="45">
      <c r="A77" s="36" t="s">
        <v>42</v>
      </c>
      <c r="B77" s="43"/>
      <c r="C77" s="44"/>
      <c r="D77" s="44"/>
      <c r="E77" s="47" t="s">
        <v>148</v>
      </c>
      <c r="F77" s="44"/>
      <c r="G77" s="44"/>
      <c r="H77" s="44"/>
      <c r="I77" s="44"/>
      <c r="J77" s="46"/>
    </row>
    <row r="78" ht="120">
      <c r="A78" s="36" t="s">
        <v>44</v>
      </c>
      <c r="B78" s="43"/>
      <c r="C78" s="44"/>
      <c r="D78" s="44"/>
      <c r="E78" s="38" t="s">
        <v>149</v>
      </c>
      <c r="F78" s="44"/>
      <c r="G78" s="44"/>
      <c r="H78" s="44"/>
      <c r="I78" s="44"/>
      <c r="J78" s="46"/>
    </row>
    <row r="79">
      <c r="A79" s="36" t="s">
        <v>36</v>
      </c>
      <c r="B79" s="36">
        <v>18</v>
      </c>
      <c r="C79" s="37" t="s">
        <v>150</v>
      </c>
      <c r="D79" s="36" t="s">
        <v>38</v>
      </c>
      <c r="E79" s="38" t="s">
        <v>151</v>
      </c>
      <c r="F79" s="39" t="s">
        <v>87</v>
      </c>
      <c r="G79" s="40">
        <v>14150.5</v>
      </c>
      <c r="H79" s="41">
        <v>0</v>
      </c>
      <c r="I79" s="41">
        <f>ROUND(G79*H79,P4)</f>
        <v>0</v>
      </c>
      <c r="J79" s="36"/>
      <c r="O79" s="42">
        <f>I79*0.21</f>
        <v>0</v>
      </c>
      <c r="P79">
        <v>3</v>
      </c>
    </row>
    <row r="80">
      <c r="A80" s="36" t="s">
        <v>41</v>
      </c>
      <c r="B80" s="43"/>
      <c r="C80" s="44"/>
      <c r="D80" s="44"/>
      <c r="E80" s="38" t="s">
        <v>152</v>
      </c>
      <c r="F80" s="44"/>
      <c r="G80" s="44"/>
      <c r="H80" s="44"/>
      <c r="I80" s="44"/>
      <c r="J80" s="46"/>
    </row>
    <row r="81" ht="60">
      <c r="A81" s="36" t="s">
        <v>42</v>
      </c>
      <c r="B81" s="43"/>
      <c r="C81" s="44"/>
      <c r="D81" s="44"/>
      <c r="E81" s="47" t="s">
        <v>153</v>
      </c>
      <c r="F81" s="44"/>
      <c r="G81" s="44"/>
      <c r="H81" s="44"/>
      <c r="I81" s="44"/>
      <c r="J81" s="46"/>
    </row>
    <row r="82" ht="120">
      <c r="A82" s="36" t="s">
        <v>44</v>
      </c>
      <c r="B82" s="43"/>
      <c r="C82" s="44"/>
      <c r="D82" s="44"/>
      <c r="E82" s="38" t="s">
        <v>149</v>
      </c>
      <c r="F82" s="44"/>
      <c r="G82" s="44"/>
      <c r="H82" s="44"/>
      <c r="I82" s="44"/>
      <c r="J82" s="46"/>
    </row>
    <row r="83">
      <c r="A83" s="36" t="s">
        <v>36</v>
      </c>
      <c r="B83" s="36">
        <v>19</v>
      </c>
      <c r="C83" s="37" t="s">
        <v>154</v>
      </c>
      <c r="D83" s="36" t="s">
        <v>38</v>
      </c>
      <c r="E83" s="38" t="s">
        <v>155</v>
      </c>
      <c r="F83" s="39" t="s">
        <v>87</v>
      </c>
      <c r="G83" s="40">
        <v>13975.299999999999</v>
      </c>
      <c r="H83" s="41">
        <v>0</v>
      </c>
      <c r="I83" s="41">
        <f>ROUND(G83*H83,P4)</f>
        <v>0</v>
      </c>
      <c r="J83" s="36"/>
      <c r="O83" s="42">
        <f>I83*0.21</f>
        <v>0</v>
      </c>
      <c r="P83">
        <v>3</v>
      </c>
    </row>
    <row r="84">
      <c r="A84" s="36" t="s">
        <v>41</v>
      </c>
      <c r="B84" s="43"/>
      <c r="C84" s="44"/>
      <c r="D84" s="44"/>
      <c r="E84" s="45" t="s">
        <v>38</v>
      </c>
      <c r="F84" s="44"/>
      <c r="G84" s="44"/>
      <c r="H84" s="44"/>
      <c r="I84" s="44"/>
      <c r="J84" s="46"/>
    </row>
    <row r="85" ht="60">
      <c r="A85" s="36" t="s">
        <v>42</v>
      </c>
      <c r="B85" s="43"/>
      <c r="C85" s="44"/>
      <c r="D85" s="44"/>
      <c r="E85" s="47" t="s">
        <v>156</v>
      </c>
      <c r="F85" s="44"/>
      <c r="G85" s="44"/>
      <c r="H85" s="44"/>
      <c r="I85" s="44"/>
      <c r="J85" s="46"/>
    </row>
    <row r="86" ht="195">
      <c r="A86" s="36" t="s">
        <v>44</v>
      </c>
      <c r="B86" s="43"/>
      <c r="C86" s="44"/>
      <c r="D86" s="44"/>
      <c r="E86" s="38" t="s">
        <v>157</v>
      </c>
      <c r="F86" s="44"/>
      <c r="G86" s="44"/>
      <c r="H86" s="44"/>
      <c r="I86" s="44"/>
      <c r="J86" s="46"/>
    </row>
    <row r="87">
      <c r="A87" s="36" t="s">
        <v>36</v>
      </c>
      <c r="B87" s="36">
        <v>20</v>
      </c>
      <c r="C87" s="37" t="s">
        <v>158</v>
      </c>
      <c r="D87" s="36" t="s">
        <v>38</v>
      </c>
      <c r="E87" s="38" t="s">
        <v>159</v>
      </c>
      <c r="F87" s="39" t="s">
        <v>87</v>
      </c>
      <c r="G87" s="40">
        <v>14007.200000000001</v>
      </c>
      <c r="H87" s="41">
        <v>0</v>
      </c>
      <c r="I87" s="41">
        <f>ROUND(G87*H87,P4)</f>
        <v>0</v>
      </c>
      <c r="J87" s="36"/>
      <c r="O87" s="42">
        <f>I87*0.21</f>
        <v>0</v>
      </c>
      <c r="P87">
        <v>3</v>
      </c>
    </row>
    <row r="88">
      <c r="A88" s="36" t="s">
        <v>41</v>
      </c>
      <c r="B88" s="43"/>
      <c r="C88" s="44"/>
      <c r="D88" s="44"/>
      <c r="E88" s="45" t="s">
        <v>38</v>
      </c>
      <c r="F88" s="44"/>
      <c r="G88" s="44"/>
      <c r="H88" s="44"/>
      <c r="I88" s="44"/>
      <c r="J88" s="46"/>
    </row>
    <row r="89" ht="45">
      <c r="A89" s="36" t="s">
        <v>42</v>
      </c>
      <c r="B89" s="43"/>
      <c r="C89" s="44"/>
      <c r="D89" s="44"/>
      <c r="E89" s="47" t="s">
        <v>160</v>
      </c>
      <c r="F89" s="44"/>
      <c r="G89" s="44"/>
      <c r="H89" s="44"/>
      <c r="I89" s="44"/>
      <c r="J89" s="46"/>
    </row>
    <row r="90" ht="195">
      <c r="A90" s="36" t="s">
        <v>44</v>
      </c>
      <c r="B90" s="43"/>
      <c r="C90" s="44"/>
      <c r="D90" s="44"/>
      <c r="E90" s="38" t="s">
        <v>157</v>
      </c>
      <c r="F90" s="44"/>
      <c r="G90" s="44"/>
      <c r="H90" s="44"/>
      <c r="I90" s="44"/>
      <c r="J90" s="46"/>
    </row>
    <row r="91">
      <c r="A91" s="36" t="s">
        <v>36</v>
      </c>
      <c r="B91" s="36">
        <v>21</v>
      </c>
      <c r="C91" s="37" t="s">
        <v>161</v>
      </c>
      <c r="D91" s="36" t="s">
        <v>38</v>
      </c>
      <c r="E91" s="38" t="s">
        <v>162</v>
      </c>
      <c r="F91" s="39" t="s">
        <v>113</v>
      </c>
      <c r="G91" s="40">
        <v>122.90000000000001</v>
      </c>
      <c r="H91" s="41">
        <v>0</v>
      </c>
      <c r="I91" s="41">
        <f>ROUND(G91*H91,P4)</f>
        <v>0</v>
      </c>
      <c r="J91" s="36"/>
      <c r="O91" s="42">
        <f>I91*0.21</f>
        <v>0</v>
      </c>
      <c r="P91">
        <v>3</v>
      </c>
    </row>
    <row r="92">
      <c r="A92" s="36" t="s">
        <v>41</v>
      </c>
      <c r="B92" s="43"/>
      <c r="C92" s="44"/>
      <c r="D92" s="44"/>
      <c r="E92" s="45" t="s">
        <v>38</v>
      </c>
      <c r="F92" s="44"/>
      <c r="G92" s="44"/>
      <c r="H92" s="44"/>
      <c r="I92" s="44"/>
      <c r="J92" s="46"/>
    </row>
    <row r="93">
      <c r="A93" s="36" t="s">
        <v>42</v>
      </c>
      <c r="B93" s="43"/>
      <c r="C93" s="44"/>
      <c r="D93" s="44"/>
      <c r="E93" s="47" t="s">
        <v>163</v>
      </c>
      <c r="F93" s="44"/>
      <c r="G93" s="44"/>
      <c r="H93" s="44"/>
      <c r="I93" s="44"/>
      <c r="J93" s="46"/>
    </row>
    <row r="94" ht="75">
      <c r="A94" s="36" t="s">
        <v>44</v>
      </c>
      <c r="B94" s="43"/>
      <c r="C94" s="44"/>
      <c r="D94" s="44"/>
      <c r="E94" s="38" t="s">
        <v>164</v>
      </c>
      <c r="F94" s="44"/>
      <c r="G94" s="44"/>
      <c r="H94" s="44"/>
      <c r="I94" s="44"/>
      <c r="J94" s="46"/>
    </row>
    <row r="95">
      <c r="A95" s="30" t="s">
        <v>33</v>
      </c>
      <c r="B95" s="31"/>
      <c r="C95" s="32" t="s">
        <v>165</v>
      </c>
      <c r="D95" s="33"/>
      <c r="E95" s="30" t="s">
        <v>166</v>
      </c>
      <c r="F95" s="33"/>
      <c r="G95" s="33"/>
      <c r="H95" s="33"/>
      <c r="I95" s="34">
        <f>SUMIFS(I96:I107,A96:A107,"P")</f>
        <v>0</v>
      </c>
      <c r="J95" s="35"/>
    </row>
    <row r="96">
      <c r="A96" s="36" t="s">
        <v>36</v>
      </c>
      <c r="B96" s="36">
        <v>22</v>
      </c>
      <c r="C96" s="37" t="s">
        <v>167</v>
      </c>
      <c r="D96" s="36" t="s">
        <v>38</v>
      </c>
      <c r="E96" s="38" t="s">
        <v>168</v>
      </c>
      <c r="F96" s="39" t="s">
        <v>66</v>
      </c>
      <c r="G96" s="40">
        <v>3</v>
      </c>
      <c r="H96" s="41">
        <v>0</v>
      </c>
      <c r="I96" s="41">
        <f>ROUND(G96*H96,P4)</f>
        <v>0</v>
      </c>
      <c r="J96" s="36"/>
      <c r="O96" s="42">
        <f>I96*0.21</f>
        <v>0</v>
      </c>
      <c r="P96">
        <v>3</v>
      </c>
    </row>
    <row r="97">
      <c r="A97" s="36" t="s">
        <v>41</v>
      </c>
      <c r="B97" s="43"/>
      <c r="C97" s="44"/>
      <c r="D97" s="44"/>
      <c r="E97" s="38" t="s">
        <v>169</v>
      </c>
      <c r="F97" s="44"/>
      <c r="G97" s="44"/>
      <c r="H97" s="44"/>
      <c r="I97" s="44"/>
      <c r="J97" s="46"/>
    </row>
    <row r="98">
      <c r="A98" s="36" t="s">
        <v>42</v>
      </c>
      <c r="B98" s="43"/>
      <c r="C98" s="44"/>
      <c r="D98" s="44"/>
      <c r="E98" s="47" t="s">
        <v>170</v>
      </c>
      <c r="F98" s="44"/>
      <c r="G98" s="44"/>
      <c r="H98" s="44"/>
      <c r="I98" s="44"/>
      <c r="J98" s="46"/>
    </row>
    <row r="99" ht="75">
      <c r="A99" s="36" t="s">
        <v>44</v>
      </c>
      <c r="B99" s="43"/>
      <c r="C99" s="44"/>
      <c r="D99" s="44"/>
      <c r="E99" s="38" t="s">
        <v>171</v>
      </c>
      <c r="F99" s="44"/>
      <c r="G99" s="44"/>
      <c r="H99" s="44"/>
      <c r="I99" s="44"/>
      <c r="J99" s="46"/>
    </row>
    <row r="100">
      <c r="A100" s="36" t="s">
        <v>36</v>
      </c>
      <c r="B100" s="36">
        <v>23</v>
      </c>
      <c r="C100" s="37" t="s">
        <v>172</v>
      </c>
      <c r="D100" s="36" t="s">
        <v>38</v>
      </c>
      <c r="E100" s="38" t="s">
        <v>173</v>
      </c>
      <c r="F100" s="39" t="s">
        <v>66</v>
      </c>
      <c r="G100" s="40">
        <v>9</v>
      </c>
      <c r="H100" s="41">
        <v>0</v>
      </c>
      <c r="I100" s="41">
        <f>ROUND(G100*H100,P4)</f>
        <v>0</v>
      </c>
      <c r="J100" s="36"/>
      <c r="O100" s="42">
        <f>I100*0.21</f>
        <v>0</v>
      </c>
      <c r="P100">
        <v>3</v>
      </c>
    </row>
    <row r="101">
      <c r="A101" s="36" t="s">
        <v>41</v>
      </c>
      <c r="B101" s="43"/>
      <c r="C101" s="44"/>
      <c r="D101" s="44"/>
      <c r="E101" s="38" t="s">
        <v>169</v>
      </c>
      <c r="F101" s="44"/>
      <c r="G101" s="44"/>
      <c r="H101" s="44"/>
      <c r="I101" s="44"/>
      <c r="J101" s="46"/>
    </row>
    <row r="102">
      <c r="A102" s="36" t="s">
        <v>42</v>
      </c>
      <c r="B102" s="43"/>
      <c r="C102" s="44"/>
      <c r="D102" s="44"/>
      <c r="E102" s="47" t="s">
        <v>174</v>
      </c>
      <c r="F102" s="44"/>
      <c r="G102" s="44"/>
      <c r="H102" s="44"/>
      <c r="I102" s="44"/>
      <c r="J102" s="46"/>
    </row>
    <row r="103" ht="75">
      <c r="A103" s="36" t="s">
        <v>44</v>
      </c>
      <c r="B103" s="43"/>
      <c r="C103" s="44"/>
      <c r="D103" s="44"/>
      <c r="E103" s="38" t="s">
        <v>171</v>
      </c>
      <c r="F103" s="44"/>
      <c r="G103" s="44"/>
      <c r="H103" s="44"/>
      <c r="I103" s="44"/>
      <c r="J103" s="46"/>
    </row>
    <row r="104">
      <c r="A104" s="36" t="s">
        <v>36</v>
      </c>
      <c r="B104" s="36">
        <v>24</v>
      </c>
      <c r="C104" s="37" t="s">
        <v>175</v>
      </c>
      <c r="D104" s="36" t="s">
        <v>38</v>
      </c>
      <c r="E104" s="38" t="s">
        <v>176</v>
      </c>
      <c r="F104" s="39" t="s">
        <v>66</v>
      </c>
      <c r="G104" s="40">
        <v>2</v>
      </c>
      <c r="H104" s="41">
        <v>0</v>
      </c>
      <c r="I104" s="41">
        <f>ROUND(G104*H104,P4)</f>
        <v>0</v>
      </c>
      <c r="J104" s="36"/>
      <c r="O104" s="42">
        <f>I104*0.21</f>
        <v>0</v>
      </c>
      <c r="P104">
        <v>3</v>
      </c>
    </row>
    <row r="105">
      <c r="A105" s="36" t="s">
        <v>41</v>
      </c>
      <c r="B105" s="43"/>
      <c r="C105" s="44"/>
      <c r="D105" s="44"/>
      <c r="E105" s="38" t="s">
        <v>169</v>
      </c>
      <c r="F105" s="44"/>
      <c r="G105" s="44"/>
      <c r="H105" s="44"/>
      <c r="I105" s="44"/>
      <c r="J105" s="46"/>
    </row>
    <row r="106">
      <c r="A106" s="36" t="s">
        <v>42</v>
      </c>
      <c r="B106" s="43"/>
      <c r="C106" s="44"/>
      <c r="D106" s="44"/>
      <c r="E106" s="47" t="s">
        <v>177</v>
      </c>
      <c r="F106" s="44"/>
      <c r="G106" s="44"/>
      <c r="H106" s="44"/>
      <c r="I106" s="44"/>
      <c r="J106" s="46"/>
    </row>
    <row r="107" ht="75">
      <c r="A107" s="36" t="s">
        <v>44</v>
      </c>
      <c r="B107" s="43"/>
      <c r="C107" s="44"/>
      <c r="D107" s="44"/>
      <c r="E107" s="38" t="s">
        <v>171</v>
      </c>
      <c r="F107" s="44"/>
      <c r="G107" s="44"/>
      <c r="H107" s="44"/>
      <c r="I107" s="44"/>
      <c r="J107" s="46"/>
    </row>
    <row r="108">
      <c r="A108" s="30" t="s">
        <v>33</v>
      </c>
      <c r="B108" s="31"/>
      <c r="C108" s="32" t="s">
        <v>178</v>
      </c>
      <c r="D108" s="33"/>
      <c r="E108" s="30" t="s">
        <v>179</v>
      </c>
      <c r="F108" s="33"/>
      <c r="G108" s="33"/>
      <c r="H108" s="33"/>
      <c r="I108" s="34">
        <f>SUMIFS(I109:I120,A109:A120,"P")</f>
        <v>0</v>
      </c>
      <c r="J108" s="35"/>
    </row>
    <row r="109">
      <c r="A109" s="36" t="s">
        <v>36</v>
      </c>
      <c r="B109" s="36">
        <v>25</v>
      </c>
      <c r="C109" s="37" t="s">
        <v>180</v>
      </c>
      <c r="D109" s="36" t="s">
        <v>38</v>
      </c>
      <c r="E109" s="38" t="s">
        <v>181</v>
      </c>
      <c r="F109" s="39" t="s">
        <v>66</v>
      </c>
      <c r="G109" s="40">
        <v>82</v>
      </c>
      <c r="H109" s="41">
        <v>0</v>
      </c>
      <c r="I109" s="41">
        <f>ROUND(G109*H109,P4)</f>
        <v>0</v>
      </c>
      <c r="J109" s="36"/>
      <c r="O109" s="42">
        <f>I109*0.21</f>
        <v>0</v>
      </c>
      <c r="P109">
        <v>3</v>
      </c>
    </row>
    <row r="110">
      <c r="A110" s="36" t="s">
        <v>41</v>
      </c>
      <c r="B110" s="43"/>
      <c r="C110" s="44"/>
      <c r="D110" s="44"/>
      <c r="E110" s="45" t="s">
        <v>38</v>
      </c>
      <c r="F110" s="44"/>
      <c r="G110" s="44"/>
      <c r="H110" s="44"/>
      <c r="I110" s="44"/>
      <c r="J110" s="46"/>
    </row>
    <row r="111" ht="45">
      <c r="A111" s="36" t="s">
        <v>42</v>
      </c>
      <c r="B111" s="43"/>
      <c r="C111" s="44"/>
      <c r="D111" s="44"/>
      <c r="E111" s="47" t="s">
        <v>182</v>
      </c>
      <c r="F111" s="44"/>
      <c r="G111" s="44"/>
      <c r="H111" s="44"/>
      <c r="I111" s="44"/>
      <c r="J111" s="46"/>
    </row>
    <row r="112" ht="90">
      <c r="A112" s="36" t="s">
        <v>44</v>
      </c>
      <c r="B112" s="43"/>
      <c r="C112" s="44"/>
      <c r="D112" s="44"/>
      <c r="E112" s="38" t="s">
        <v>183</v>
      </c>
      <c r="F112" s="44"/>
      <c r="G112" s="44"/>
      <c r="H112" s="44"/>
      <c r="I112" s="44"/>
      <c r="J112" s="46"/>
    </row>
    <row r="113" ht="30">
      <c r="A113" s="36" t="s">
        <v>36</v>
      </c>
      <c r="B113" s="36">
        <v>26</v>
      </c>
      <c r="C113" s="37" t="s">
        <v>184</v>
      </c>
      <c r="D113" s="36" t="s">
        <v>38</v>
      </c>
      <c r="E113" s="38" t="s">
        <v>185</v>
      </c>
      <c r="F113" s="39" t="s">
        <v>87</v>
      </c>
      <c r="G113" s="40">
        <v>648.625</v>
      </c>
      <c r="H113" s="41">
        <v>0</v>
      </c>
      <c r="I113" s="41">
        <f>ROUND(G113*H113,P4)</f>
        <v>0</v>
      </c>
      <c r="J113" s="36"/>
      <c r="O113" s="42">
        <f>I113*0.21</f>
        <v>0</v>
      </c>
      <c r="P113">
        <v>3</v>
      </c>
    </row>
    <row r="114">
      <c r="A114" s="36" t="s">
        <v>41</v>
      </c>
      <c r="B114" s="43"/>
      <c r="C114" s="44"/>
      <c r="D114" s="44"/>
      <c r="E114" s="45" t="s">
        <v>38</v>
      </c>
      <c r="F114" s="44"/>
      <c r="G114" s="44"/>
      <c r="H114" s="44"/>
      <c r="I114" s="44"/>
      <c r="J114" s="46"/>
    </row>
    <row r="115" ht="45">
      <c r="A115" s="36" t="s">
        <v>42</v>
      </c>
      <c r="B115" s="43"/>
      <c r="C115" s="44"/>
      <c r="D115" s="44"/>
      <c r="E115" s="47" t="s">
        <v>186</v>
      </c>
      <c r="F115" s="44"/>
      <c r="G115" s="44"/>
      <c r="H115" s="44"/>
      <c r="I115" s="44"/>
      <c r="J115" s="46"/>
    </row>
    <row r="116" ht="105">
      <c r="A116" s="36" t="s">
        <v>44</v>
      </c>
      <c r="B116" s="43"/>
      <c r="C116" s="44"/>
      <c r="D116" s="44"/>
      <c r="E116" s="38" t="s">
        <v>187</v>
      </c>
      <c r="F116" s="44"/>
      <c r="G116" s="44"/>
      <c r="H116" s="44"/>
      <c r="I116" s="44"/>
      <c r="J116" s="46"/>
    </row>
    <row r="117">
      <c r="A117" s="36" t="s">
        <v>36</v>
      </c>
      <c r="B117" s="36">
        <v>27</v>
      </c>
      <c r="C117" s="37" t="s">
        <v>188</v>
      </c>
      <c r="D117" s="36" t="s">
        <v>38</v>
      </c>
      <c r="E117" s="38" t="s">
        <v>189</v>
      </c>
      <c r="F117" s="39" t="s">
        <v>113</v>
      </c>
      <c r="G117" s="40">
        <v>122.90000000000001</v>
      </c>
      <c r="H117" s="41">
        <v>0</v>
      </c>
      <c r="I117" s="41">
        <f>ROUND(G117*H117,P4)</f>
        <v>0</v>
      </c>
      <c r="J117" s="36"/>
      <c r="O117" s="42">
        <f>I117*0.21</f>
        <v>0</v>
      </c>
      <c r="P117">
        <v>3</v>
      </c>
    </row>
    <row r="118">
      <c r="A118" s="36" t="s">
        <v>41</v>
      </c>
      <c r="B118" s="43"/>
      <c r="C118" s="44"/>
      <c r="D118" s="44"/>
      <c r="E118" s="45" t="s">
        <v>38</v>
      </c>
      <c r="F118" s="44"/>
      <c r="G118" s="44"/>
      <c r="H118" s="44"/>
      <c r="I118" s="44"/>
      <c r="J118" s="46"/>
    </row>
    <row r="119">
      <c r="A119" s="36" t="s">
        <v>42</v>
      </c>
      <c r="B119" s="43"/>
      <c r="C119" s="44"/>
      <c r="D119" s="44"/>
      <c r="E119" s="47" t="s">
        <v>163</v>
      </c>
      <c r="F119" s="44"/>
      <c r="G119" s="44"/>
      <c r="H119" s="44"/>
      <c r="I119" s="44"/>
      <c r="J119" s="46"/>
    </row>
    <row r="120" ht="75">
      <c r="A120" s="36" t="s">
        <v>44</v>
      </c>
      <c r="B120" s="48"/>
      <c r="C120" s="49"/>
      <c r="D120" s="49"/>
      <c r="E120" s="38" t="s">
        <v>190</v>
      </c>
      <c r="F120" s="49"/>
      <c r="G120" s="49"/>
      <c r="H120" s="49"/>
      <c r="I120" s="49"/>
      <c r="J120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Pánek Zdeněk</dc:creator>
  <cp:lastModifiedBy>Pánek Zdeněk</cp:lastModifiedBy>
  <dcterms:created xsi:type="dcterms:W3CDTF">2025-06-23T05:38:33Z</dcterms:created>
  <dcterms:modified xsi:type="dcterms:W3CDTF">2025-06-23T05:38:33Z</dcterms:modified>
</cp:coreProperties>
</file>